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4" i="1" l="1"/>
  <c r="A19" i="1"/>
  <c r="B9" i="1"/>
  <c r="B13" i="1" l="1"/>
  <c r="B14" i="1"/>
  <c r="C13" i="1"/>
  <c r="C14" i="1" s="1"/>
  <c r="B8" i="1" l="1"/>
  <c r="B16" i="1" l="1"/>
</calcChain>
</file>

<file path=xl/sharedStrings.xml><?xml version="1.0" encoding="utf-8"?>
<sst xmlns="http://schemas.openxmlformats.org/spreadsheetml/2006/main" count="22" uniqueCount="22">
  <si>
    <t>定金</t>
    <phoneticPr fontId="1" type="noConversion"/>
  </si>
  <si>
    <t>首付</t>
    <phoneticPr fontId="1" type="noConversion"/>
  </si>
  <si>
    <t>中介</t>
    <phoneticPr fontId="1" type="noConversion"/>
  </si>
  <si>
    <t>维修基金</t>
    <phoneticPr fontId="1" type="noConversion"/>
  </si>
  <si>
    <t>担保</t>
    <phoneticPr fontId="1" type="noConversion"/>
  </si>
  <si>
    <t>工本+备案</t>
    <phoneticPr fontId="1" type="noConversion"/>
  </si>
  <si>
    <t>合计</t>
    <phoneticPr fontId="1" type="noConversion"/>
  </si>
  <si>
    <t>贷款</t>
    <phoneticPr fontId="1" type="noConversion"/>
  </si>
  <si>
    <t>每平米</t>
    <phoneticPr fontId="1" type="noConversion"/>
  </si>
  <si>
    <t>房款</t>
    <phoneticPr fontId="1" type="noConversion"/>
  </si>
  <si>
    <t>实际面积</t>
    <phoneticPr fontId="1" type="noConversion"/>
  </si>
  <si>
    <t>公摊面积</t>
    <phoneticPr fontId="1" type="noConversion"/>
  </si>
  <si>
    <t>总建筑面积</t>
    <phoneticPr fontId="1" type="noConversion"/>
  </si>
  <si>
    <t>其余花费</t>
    <phoneticPr fontId="1" type="noConversion"/>
  </si>
  <si>
    <t>除去中介</t>
    <phoneticPr fontId="1" type="noConversion"/>
  </si>
  <si>
    <t>合计分布</t>
    <phoneticPr fontId="1" type="noConversion"/>
  </si>
  <si>
    <t>含（地下室）</t>
    <phoneticPr fontId="1" type="noConversion"/>
  </si>
  <si>
    <t>自己</t>
    <phoneticPr fontId="1" type="noConversion"/>
  </si>
  <si>
    <t>家</t>
    <phoneticPr fontId="1" type="noConversion"/>
  </si>
  <si>
    <t>建宾</t>
    <phoneticPr fontId="1" type="noConversion"/>
  </si>
  <si>
    <t>金龙</t>
    <phoneticPr fontId="1" type="noConversion"/>
  </si>
  <si>
    <t>刘鹏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</si>
</sst>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topLeftCell="A10" workbookViewId="0">
      <selection activeCell="F20" sqref="F20"/>
    </sheetView>
  </sheetViews>
  <sheetFormatPr defaultRowHeight="13.5" x14ac:dyDescent="0.15"/>
  <cols>
    <col min="1" max="1" width="13" style="1" bestFit="1" customWidth="1"/>
    <col min="2" max="2" width="9" style="1"/>
    <col min="3" max="3" width="12.625" style="1" customWidth="1"/>
    <col min="4" max="4" width="10.25" style="1" customWidth="1"/>
    <col min="5" max="16384" width="9" style="1"/>
  </cols>
  <sheetData>
    <row r="2" spans="1:6" x14ac:dyDescent="0.15">
      <c r="A2" s="2" t="s">
        <v>0</v>
      </c>
      <c r="B2" s="2">
        <v>10000</v>
      </c>
      <c r="D2" s="2" t="s">
        <v>12</v>
      </c>
      <c r="E2" s="2" t="s">
        <v>11</v>
      </c>
      <c r="F2" s="2" t="s">
        <v>10</v>
      </c>
    </row>
    <row r="3" spans="1:6" x14ac:dyDescent="0.15">
      <c r="A3" s="2" t="s">
        <v>1</v>
      </c>
      <c r="B3" s="2">
        <v>213000</v>
      </c>
      <c r="D3" s="2">
        <v>115.68</v>
      </c>
      <c r="E3" s="2">
        <v>22.64</v>
      </c>
      <c r="F3" s="2">
        <v>93.04</v>
      </c>
    </row>
    <row r="4" spans="1:6" x14ac:dyDescent="0.15">
      <c r="A4" s="2" t="s">
        <v>2</v>
      </c>
      <c r="B4" s="2">
        <v>11000</v>
      </c>
    </row>
    <row r="5" spans="1:6" x14ac:dyDescent="0.15">
      <c r="A5" s="2" t="s">
        <v>16</v>
      </c>
      <c r="B5" s="2">
        <v>14412</v>
      </c>
    </row>
    <row r="6" spans="1:6" x14ac:dyDescent="0.15">
      <c r="A6" s="2" t="s">
        <v>3</v>
      </c>
      <c r="B6" s="2">
        <v>10411</v>
      </c>
    </row>
    <row r="7" spans="1:6" x14ac:dyDescent="0.15">
      <c r="A7" s="2" t="s">
        <v>4</v>
      </c>
      <c r="B7" s="2">
        <v>4500</v>
      </c>
    </row>
    <row r="8" spans="1:6" x14ac:dyDescent="0.15">
      <c r="A8" s="2" t="s">
        <v>5</v>
      </c>
      <c r="B8" s="2">
        <f>160+240</f>
        <v>400</v>
      </c>
    </row>
    <row r="9" spans="1:6" x14ac:dyDescent="0.15">
      <c r="A9" s="2" t="s">
        <v>6</v>
      </c>
      <c r="B9" s="4">
        <f>SUM(B2:B8)-B5</f>
        <v>249311</v>
      </c>
    </row>
    <row r="11" spans="1:6" x14ac:dyDescent="0.15">
      <c r="A11" s="1" t="s">
        <v>7</v>
      </c>
      <c r="B11" s="3">
        <v>300000</v>
      </c>
    </row>
    <row r="12" spans="1:6" x14ac:dyDescent="0.15">
      <c r="C12" s="1" t="s">
        <v>14</v>
      </c>
    </row>
    <row r="13" spans="1:6" x14ac:dyDescent="0.15">
      <c r="A13" s="2" t="s">
        <v>9</v>
      </c>
      <c r="B13" s="2">
        <f>B2+B3+B4+B11</f>
        <v>534000</v>
      </c>
      <c r="C13" s="1">
        <f>B3+B2+B11</f>
        <v>523000</v>
      </c>
    </row>
    <row r="14" spans="1:6" x14ac:dyDescent="0.15">
      <c r="A14" s="2" t="s">
        <v>8</v>
      </c>
      <c r="B14" s="2">
        <f>B13/D3</f>
        <v>4616.1825726141078</v>
      </c>
      <c r="C14" s="1">
        <f>C13/D3</f>
        <v>4521.0926694329182</v>
      </c>
    </row>
    <row r="16" spans="1:6" x14ac:dyDescent="0.15">
      <c r="A16" s="1" t="s">
        <v>13</v>
      </c>
      <c r="B16" s="1">
        <f>B6+B7+B8</f>
        <v>15311</v>
      </c>
    </row>
    <row r="18" spans="1:4" x14ac:dyDescent="0.15">
      <c r="A18" s="1" t="s">
        <v>15</v>
      </c>
    </row>
    <row r="19" spans="1:4" x14ac:dyDescent="0.15">
      <c r="A19" s="5">
        <f>B9</f>
        <v>249311</v>
      </c>
      <c r="B19" s="2">
        <v>41320</v>
      </c>
      <c r="C19" s="2" t="s">
        <v>17</v>
      </c>
    </row>
    <row r="20" spans="1:4" x14ac:dyDescent="0.15">
      <c r="A20" s="5"/>
      <c r="B20" s="2">
        <v>120000</v>
      </c>
      <c r="C20" s="2" t="s">
        <v>18</v>
      </c>
      <c r="D20" s="3">
        <v>40000</v>
      </c>
    </row>
    <row r="21" spans="1:4" x14ac:dyDescent="0.15">
      <c r="A21" s="5"/>
      <c r="B21" s="2">
        <v>50000</v>
      </c>
      <c r="C21" s="2" t="s">
        <v>19</v>
      </c>
    </row>
    <row r="22" spans="1:4" x14ac:dyDescent="0.15">
      <c r="A22" s="5"/>
      <c r="B22" s="2">
        <v>30000</v>
      </c>
      <c r="C22" s="2" t="s">
        <v>20</v>
      </c>
    </row>
    <row r="23" spans="1:4" x14ac:dyDescent="0.15">
      <c r="A23" s="5"/>
      <c r="B23" s="2">
        <v>7000</v>
      </c>
      <c r="C23" s="2" t="s">
        <v>21</v>
      </c>
    </row>
    <row r="24" spans="1:4" x14ac:dyDescent="0.15">
      <c r="B24" s="1">
        <f>B19+B20+B21+B22+B23</f>
        <v>248320</v>
      </c>
    </row>
  </sheetData>
  <mergeCells count="1">
    <mergeCell ref="A19:A2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2014-10-27T14:04:28Z</dcterms:modified>
</cp:coreProperties>
</file>